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8" i="59" l="1"/>
  <c r="D117" i="59" s="1"/>
  <c r="D116" i="59" s="1"/>
  <c r="D115" i="59" s="1"/>
  <c r="D114" i="59" s="1"/>
  <c r="D113" i="59" s="1"/>
  <c r="D112" i="59" s="1"/>
  <c r="D111" i="59" s="1"/>
  <c r="D110" i="59" s="1"/>
  <c r="D119" i="59"/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F110" i="59"/>
  <c r="E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<sst xmlns="http://schemas.openxmlformats.org/spreadsheetml/2006/main" count="971" uniqueCount="688">
  <si>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</si>
  <si>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</si>
  <si>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</si>
  <si>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</si>
  <si>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</si>
  <si>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</si>
  <si>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</si>
  <si>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</si>
  <si>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</si>
  <si>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</si>
  <si>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</si>
  <si>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</si>
  <si>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</si>
  <si>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</si>
  <si>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</si>
  <si>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</si>
  <si>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</si>
  <si>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</si>
  <si>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</si>
  <si>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</si>
  <si>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</si>
  <si>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</si>
  <si>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</si>
  <si>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</si>
  <si>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</si>
  <si>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</si>
  <si>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</si>
  <si>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</si>
  <si>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</si>
  <si>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</si>
  <si>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</si>
  <si>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</si>
  <si>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</si>
  <si>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</si>
  <si>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</si>
  <si>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</si>
  <si>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</si>
  <si>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</si>
  <si>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</si>
  <si>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</si>
  <si>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</si>
  <si>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</si>
  <si>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</si>
  <si>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</si>
  <si>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</si>
  <si>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</si>
  <si>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</si>
  <si>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</si>
  <si>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</si>
  <si>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</si>
  <si>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</si>
  <si>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</si>
  <si>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</si>
  <si>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</si>
  <si>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</si>
  <si>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</si>
  <si>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</si>
  <si>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</si>
  <si>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</si>
  <si>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</si>
  <si>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</si>
  <si>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</si>
  <si>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</si>
  <si>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</si>
  <si>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</si>
  <si>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</si>
  <si>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</si>
  <si>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</si>
  <si>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</si>
  <si>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</si>
  <si>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</si>
  <si>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</si>
  <si>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</si>
  <si>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</si>
  <si>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</si>
  <si>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</si>
  <si>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</si>
  <si>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</si>
  <si>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</si>
  <si>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</si>
  <si>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</si>
  <si>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</si>
  <si>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</si>
  <si>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</si>
  <si>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</si>
  <si>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</si>
  <si>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</si>
  <si>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</si>
  <si>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</si>
  <si>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</si>
  <si>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</si>
  <si>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</si>
  <si>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</si>
  <si>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</si>
  <si>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</si>
  <si>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</si>
  <si>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</si>
  <si>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</si>
  <si>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</si>
  <si>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</si>
  <si>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</si>
  <si>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</si>
  <si>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</si>
  <si>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</si>
  <si>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</si>
  <si>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</si>
  <si>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</si>
  <si>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</si>
  <si>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</si>
  <si>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</si>
  <si>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</si>
  <si>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</si>
  <si>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</si>
  <si>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</si>
  <si>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</si>
  <si>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</si>
  <si>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</si>
  <si>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</si>
  <si>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</si>
  <si>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</si>
  <si>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</si>
  <si>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</si>
  <si>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</si>
  <si>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</si>
  <si>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</si>
  <si>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</si>
  <si>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</si>
  <si>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</si>
  <si>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</si>
  <si>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</si>
  <si>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</si>
  <si>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</si>
  <si>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</si>
  <si>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</si>
  <si>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</si>
  <si>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</si>
  <si>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</si>
  <si>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</si>
  <si>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</si>
  <si>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</si>
  <si>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</si>
  <si>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</si>
  <si>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</si>
  <si>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</si>
  <si>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</si>
  <si>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</si>
  <si>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</si>
  <si>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</si>
  <si>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</si>
  <si>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</si>
  <si>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</si>
  <si>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</si>
  <si>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</si>
  <si>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</si>
  <si>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</si>
  <si>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</si>
  <si>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</si>
  <si>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</si>
  <si>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</si>
  <si>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</si>
  <si>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</si>
  <si>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</si>
  <si>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</si>
  <si>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</si>
  <si>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</si>
  <si>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</si>
  <si>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</si>
  <si>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</si>
  <si>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</si>
  <si>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</si>
  <si>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</si>
  <si>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</si>
  <si>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</si>
  <si>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</si>
  <si>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</si>
  <si>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</si>
  <si>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</si>
  <si>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</si>
  <si>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</si>
  <si>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</si>
  <si>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</si>
  <si>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</si>
  <si>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</si>
  <si>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</si>
  <si>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</si>
  <si>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</si>
  <si>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</si>
  <si>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</si>
  <si>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</si>
  <si>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</si>
  <si>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</si>
  <si>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</si>
  <si>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</si>
  <si>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</si>
  <si>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</si>
  <si>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</si>
  <si>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</si>
  <si>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</si>
  <si>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</si>
  <si>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</si>
  <si>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</si>
  <si>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</si>
  <si>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</si>
  <si>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</si>
  <si>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</si>
  <si>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</si>
  <si>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</si>
  <si>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</si>
  <si>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</si>
  <si>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</si>
  <si>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</si>
  <si>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</si>
  <si>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</si>
  <si>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</si>
  <si>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</si>
  <si>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</si>
  <si>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</si>
  <si>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</si>
  <si>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</si>
  <si>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</si>
  <si>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</si>
  <si>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</si>
  <si>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</si>
  <si>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</si>
  <si>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</si>
  <si>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</si>
  <si>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</si>
  <si>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</si>
  <si>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</si>
  <si>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</si>
  <si>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</si>
  <si>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</si>
  <si>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</si>
  <si>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</si>
  <si>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</si>
  <si>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</si>
  <si>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</si>
  <si>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</si>
  <si>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</si>
  <si>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</si>
  <si>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</si>
  <si>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</si>
  <si>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</si>
  <si>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</si>
  <si>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</si>
  <si>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</si>
  <si>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</si>
  <si>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</si>
  <si>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</si>
  <si>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</si>
  <si>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</si>
  <si>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</si>
  <si>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</si>
  <si>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</si>
  <si>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</si>
  <si>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</si>
  <si>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</si>
  <si>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</si>
  <si>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</si>
  <si>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</si>
  <si>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</si>
  <si>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</si>
  <si>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</si>
  <si>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</si>
  <si>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</si>
  <si>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</si>
  <si>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</si>
  <si>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</si>
  <si>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</si>
  <si>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</si>
  <si>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</si>
  <si>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</si>
  <si>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</si>
  <si>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</si>
  <si>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</si>
  <si>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</si>
  <si>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</si>
  <si>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</si>
  <si>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</si>
  <si>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</si>
  <si>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</si>
  <si>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</si>
  <si>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</si>
  <si>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</si>
  <si>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</si>
  <si>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</si>
  <si>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</si>
  <si>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</si>
  <si>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</si>
  <si>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</si>
  <si>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</si>
  <si>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</si>
  <si>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</si>
  <si>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</si>
  <si>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</si>
  <si>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</si>
  <si>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</si>
  <si>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</si>
  <si>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</si>
  <si>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</si>
  <si>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</si>
  <si>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</si>
  <si>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</si>
  <si>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</si>
  <si>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</si>
  <si>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</si>
  <si>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</si>
  <si>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</si>
  <si>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</si>
  <si>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</si>
  <si>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</si>
  <si>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</si>
  <si>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</si>
  <si>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</si>
  <si>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</si>
  <si>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</si>
  <si>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</si>
  <si>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</si>
  <si>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</si>
  <si>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</si>
  <si>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</si>
  <si>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</si>
  <si>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</si>
  <si>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</si>
  <si>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</si>
  <si>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</si>
  <si>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</si>
  <si>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</si>
  <si>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</si>
  <si>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</si>
  <si>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</si>
  <si>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</si>
  <si>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</si>
  <si>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</si>
  <si>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</si>
  <si>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</si>
  <si>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</si>
  <si>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</si>
  <si>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</si>
  <si>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</si>
  <si>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</si>
  <si>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</si>
  <si>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</si>
  <si>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</si>
  <si>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</si>
  <si>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</si>
  <si>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</si>
  <si>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</si>
  <si>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</si>
  <si>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</si>
  <si>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</si>
  <si>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</si>
  <si>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</si>
  <si>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</si>
  <si>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</si>
  <si>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</si>
  <si>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</si>
  <si>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</si>
  <si>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</si>
  <si>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</si>
  <si>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</si>
  <si>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</si>
  <si>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</si>
  <si>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</si>
  <si>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</si>
  <si>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</si>
  <si>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</si>
  <si>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</si>
  <si>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</si>
  <si>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</si>
  <si>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</si>
  <si>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</si>
  <si>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</si>
  <si>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</si>
  <si>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</si>
  <si>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</si>
  <si>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</si>
  <si>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</si>
  <si>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</si>
  <si>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</si>
  <si>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</si>
  <si>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</si>
  <si>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</si>
  <si>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</si>
  <si>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</si>
  <si>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</si>
  <si>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</si>
  <si>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</si>
  <si>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</si>
  <si>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</si>
  <si>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</si>
  <si>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</si>
  <si>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</si>
  <si>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</si>
  <si>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</si>
  <si>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</si>
  <si>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</si>
  <si>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</si>
  <si>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</si>
  <si>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</si>
  <si>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</si>
  <si>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</si>
  <si>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</si>
  <si>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</si>
  <si>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</si>
  <si>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</si>
  <si>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</si>
  <si>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</si>
  <si>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</si>
  <si>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</si>
  <si>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</si>
  <si>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</si>
  <si>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</si>
  <si>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</si>
  <si>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</si>
  <si>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</si>
  <si>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</si>
  <si>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</si>
  <si>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</si>
  <si>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</si>
  <si>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</si>
  <si>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</si>
  <si>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</si>
  <si>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</si>
  <si>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</si>
  <si>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</si>
  <si>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</si>
  <si>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</si>
  <si>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</si>
  <si>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</si>
  <si>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</si>
  <si>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</si>
  <si>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</si>
  <si>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</si>
  <si>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</si>
  <si>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</si>
  <si>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</si>
  <si>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</si>
  <si>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</si>
  <si>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</si>
  <si>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</si>
  <si>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</si>
  <si>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</si>
  <si>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</si>
  <si>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</si>
  <si>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</si>
  <si>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</si>
  <si>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</si>
  <si>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</si>
  <si>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</si>
  <si>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</si>
  <si>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</si>
  <si>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</si>
  <si>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</si>
  <si>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</si>
  <si>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</si>
  <si>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</si>
  <si>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</si>
  <si>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</si>
  <si>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</si>
  <si>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</si>
  <si>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</si>
  <si>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</si>
  <si>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</si>
  <si>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</si>
  <si>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</si>
  <si>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</si>
  <si>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</si>
  <si>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</si>
  <si>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</si>
  <si>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</si>
  <si>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</si>
  <si>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</si>
  <si>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</si>
  <si>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</si>
  <si>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</si>
  <si>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</si>
  <si>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</si>
  <si>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</si>
  <si>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</si>
  <si>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</si>
  <si>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</si>
  <si>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</si>
  <si>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</si>
  <si>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</si>
  <si>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</si>
  <si>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</si>
  <si>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</si>
  <si>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</si>
  <si>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</si>
  <si>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</si>
  <si>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</si>
  <si>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</si>
  <si>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</si>
  <si>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</si>
  <si>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</si>
  <si>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</si>
  <si>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</si>
  <si>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</si>
  <si>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</si>
  <si>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</si>
  <si>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</si>
  <si>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</si>
  <si>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</si>
  <si>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</si>
  <si>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</si>
  <si>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</si>
  <si>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</si>
  <si>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</si>
  <si>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</si>
  <si>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</si>
  <si>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</si>
  <si>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</si>
  <si>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</si>
  <si>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</si>
  <si>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</si>
  <si>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</si>
  <si>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</si>
  <si>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</si>
  <si>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</si>
  <si>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</si>
  <si>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</si>
  <si>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</si>
  <si>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</si>
  <si>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</si>
  <si>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</si>
  <si>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</si>
  <si>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</si>
  <si>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</si>
  <si>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</si>
  <si>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</si>
  <si>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</si>
  <si>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</si>
  <si>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</si>
  <si>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</si>
  <si>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</si>
  <si>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</si>
  <si>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</si>
  <si>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</si>
  <si>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</si>
  <si>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</si>
  <si>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</si>
  <si>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</si>
  <si>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</si>
  <si>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</si>
  <si>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</si>
  <si>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</si>
  <si>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</si>
  <si>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</si>
  <si>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</si>
  <si>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</si>
  <si>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</si>
  <si>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</si>
  <si>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</si>
  <si>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</si>
  <si>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</si>
  <si>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</si>
  <si>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</si>
  <si>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</si>
  <si>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</si>
  <si>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</si>
  <si>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</si>
  <si>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</si>
  <si>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</si>
  <si>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</si>
  <si>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</si>
  <si>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</si>
  <si>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</si>
  <si>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</si>
  <si>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</si>
  <si>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</si>
  <si>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</si>
  <si>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</si>
  <si>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</si>
  <si>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</si>
  <si>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</si>
  <si>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</si>
  <si>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</si>
  <si>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</si>
  <si>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</si>
  <si>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</si>
  <si>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</si>
  <si>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</si>
  <si>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</si>
  <si>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</si>
  <si>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</si>
  <si>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</si>
  <si>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</si>
  <si>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</si>
  <si>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</si>
  <si>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</si>
  <si>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</si>
  <si>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</si>
  <si>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</si>
  <si>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</si>
  <si>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</si>
  <si>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</si>
  <si>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</si>
  <si>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</si>
  <si>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</si>
  <si>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</si>
  <si>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</si>
  <si>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</si>
  <si>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</si>
  <si>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</si>
  <si>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</si>
  <si>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</si>
  <si>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</si>
  <si>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</si>
  <si>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</si>
  <si>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</si>
  <si>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</si>
  <si>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</si>
  <si>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</si>
  <si>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</si>
  <si>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</si>
  <si>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</si>
  <si>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</si>
  <si>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</si>
  <si>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</si>
  <si>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</si>
  <si>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</si>
  <si>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</si>
  <si>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</si>
  <si>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</si>
  <si>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</si>
  <si>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</si>
  <si>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</si>
  <si>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</si>
  <si>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</si>
  <si>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</si>
  <si>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</si>
  <si>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</si>
  <si>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</si>
  <si>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</si>
  <si>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</si>
  <si>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</si>
  <si>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</si>
  <si>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</si>
  <si>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</si>
  <si>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</si>
  <si>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</si>
  <si>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</si>
  <si>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</si>
  <si>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</si>
  <si>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</si>
  <si>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</si>
  <si>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</si>
  <si>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</si>
  <si>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</si>
  <si>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</si>
  <si>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</si>
  <si>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</si>
  <si>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</si>
  <si>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</si>
  <si>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</si>
  <si>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</si>
  <si>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</si>
  <si>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</si>
  <si>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</si>
  <si>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</si>
  <si>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</si>
  <si>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</si>
  <si>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</si>
  <si>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</si>
  <si>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</si>
  <si>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</si>
  <si>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</si>
  <si>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</si>
  <si>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</si>
  <si>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</si>
  <si>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</si>
  <si>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Junta Municipal de Agua Potable y Alcantarillado de Acámbaro, Gto.</t>
  </si>
  <si>
    <t>Correspondiente del 1 de Enero 31 de Diciembre de 2022</t>
  </si>
  <si>
    <t>Mesa de dinero</t>
  </si>
  <si>
    <t>IVA Acreditable acumulado en proceso de depuración</t>
  </si>
  <si>
    <t>Anticipos de nómina (que se pagan en 8 semanas ó 4 quincenas) y gastos a comprobar.</t>
  </si>
  <si>
    <t>IVA por acreditar (se realizara la revisión y depuración de la cuenta)</t>
  </si>
  <si>
    <t>Esta en proceso de depuración</t>
  </si>
  <si>
    <t>Depreciación Anual</t>
  </si>
  <si>
    <t>Amortización Anual</t>
  </si>
  <si>
    <t>El trabajador abandono el trabajo sin avisar,se realizará el pago en cuanto el Trabajador se presente o prescriba.</t>
  </si>
  <si>
    <t>IVA Trasladado Acumulado, en proceso de depuración</t>
  </si>
  <si>
    <t xml:space="preserve">Anticipo de Usuarios, saldos de años anteriores. 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</si>
  <si>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</si>
  <si>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</si>
  <si>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 xml:space="preserve">Bajo protesta de decir verdad declaramos que los Estados Financieros y sus notas, son razonablemente correctos y son responsabilidad </t>
  </si>
  <si>
    <t>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</si>
</sst>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20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3" fillId="0" borderId="0" xfId="8" applyFont="1" applyAlignment="1">
      <alignment wrapText="1"/>
    </xf>
    <xf numFmtId="0" fontId="16" fillId="5" borderId="0" xfId="9" applyFont="1" applyFill="1" applyAlignment="1">
      <alignment wrapText="1"/>
    </xf>
    <xf numFmtId="0" fontId="17" fillId="6" borderId="0" xfId="9" applyFont="1" applyFill="1" applyAlignment="1">
      <alignment wrapText="1"/>
    </xf>
    <xf numFmtId="0" fontId="12" fillId="0" borderId="0" xfId="9" applyFont="1" applyAlignment="1">
      <alignment wrapText="1"/>
    </xf>
    <xf numFmtId="0" fontId="13" fillId="0" borderId="0" xfId="9" applyFont="1" applyAlignment="1">
      <alignment wrapText="1"/>
    </xf>
    <xf numFmtId="0" fontId="8" fillId="0" borderId="0" xfId="10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54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46"/>
    <cellStyle name="Millares 2 2 3" xfId="45"/>
    <cellStyle name="Millares 2 2 4" xfId="35"/>
    <cellStyle name="Millares 2 2 5" xfId="23"/>
    <cellStyle name="Millares 2 3" xfId="16"/>
    <cellStyle name="Millares 2 3 2" xfId="48"/>
    <cellStyle name="Millares 2 3 3" xfId="47"/>
    <cellStyle name="Millares 2 3 4" xfId="36"/>
    <cellStyle name="Millares 2 3 5" xfId="24"/>
    <cellStyle name="Millares 2 4" xfId="33"/>
    <cellStyle name="Millares 2 4 2" xfId="43"/>
    <cellStyle name="Millares 2 5" xfId="44"/>
    <cellStyle name="Millares 2 6" xfId="34"/>
    <cellStyle name="Millares 2 7" xfId="22"/>
    <cellStyle name="Millares 3" xfId="19"/>
    <cellStyle name="Millares 3 2" xfId="49"/>
    <cellStyle name="Millares 3 3" xfId="37"/>
    <cellStyle name="Millares 3 4" xfId="25"/>
    <cellStyle name="Millares 4" xfId="17"/>
    <cellStyle name="Moneda 2" xfId="26"/>
    <cellStyle name="Moneda 2 2" xfId="50"/>
    <cellStyle name="Moneda 2 3" xfId="38"/>
    <cellStyle name="Normal" xfId="0" builtinId="0"/>
    <cellStyle name="Normal 2" xfId="2"/>
    <cellStyle name="Normal 2 2" xfId="3"/>
    <cellStyle name="Normal 2 3" xfId="9"/>
    <cellStyle name="Normal 2 3 2" xfId="51"/>
    <cellStyle name="Normal 2 4" xfId="39"/>
    <cellStyle name="Normal 3" xfId="8"/>
    <cellStyle name="Normal 3 2" xfId="10"/>
    <cellStyle name="Normal 3 2 2" xfId="13"/>
    <cellStyle name="Normal 3 3" xfId="12"/>
    <cellStyle name="Normal 3 3 2" xfId="40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6 2 2" xfId="53"/>
    <cellStyle name="Normal 6 2 3" xfId="42"/>
    <cellStyle name="Normal 6 3" xfId="52"/>
    <cellStyle name="Normal 6 4" xfId="41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494222</xdr:colOff>
      <xdr:row>155</xdr:row>
      <xdr:rowOff>62901</xdr:rowOff>
    </xdr:from>
    <xdr:to>
      <xdr:col>1</xdr:col>
      <xdr:colOff>2875471</xdr:colOff>
      <xdr:row>163</xdr:row>
      <xdr:rowOff>80873</xdr:rowOff>
    </xdr:to>
    <xdr:sp macro="" textlink="">
      <xdr:nvSpPr>
        <xdr:cNvPr id="2" name="CuadroTexto 1"/>
        <xdr:cNvSpPr txBox="1"/>
      </xdr:nvSpPr>
      <xdr:spPr>
        <a:xfrm>
          <a:off x="1159175" y="25510826"/>
          <a:ext cx="2381249" cy="116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62901</xdr:colOff>
      <xdr:row>155</xdr:row>
      <xdr:rowOff>26957</xdr:rowOff>
    </xdr:from>
    <xdr:to>
      <xdr:col>7</xdr:col>
      <xdr:colOff>8985</xdr:colOff>
      <xdr:row>162</xdr:row>
      <xdr:rowOff>134966</xdr:rowOff>
    </xdr:to>
    <xdr:sp macro="" textlink="">
      <xdr:nvSpPr>
        <xdr:cNvPr id="3" name="CuadroTexto 2"/>
        <xdr:cNvSpPr txBox="1"/>
      </xdr:nvSpPr>
      <xdr:spPr>
        <a:xfrm>
          <a:off x="6236179" y="25474882"/>
          <a:ext cx="2372264" cy="1114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217997</xdr:colOff>
      <xdr:row>225</xdr:row>
      <xdr:rowOff>62901</xdr:rowOff>
    </xdr:from>
    <xdr:to>
      <xdr:col>1</xdr:col>
      <xdr:colOff>1932496</xdr:colOff>
      <xdr:row>233</xdr:row>
      <xdr:rowOff>80873</xdr:rowOff>
    </xdr:to>
    <xdr:sp macro="" textlink="">
      <xdr:nvSpPr>
        <xdr:cNvPr id="2" name="CuadroTexto 1"/>
        <xdr:cNvSpPr txBox="1"/>
      </xdr:nvSpPr>
      <xdr:spPr>
        <a:xfrm>
          <a:off x="217997" y="36638901"/>
          <a:ext cx="2381249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3958626</xdr:colOff>
      <xdr:row>225</xdr:row>
      <xdr:rowOff>17432</xdr:rowOff>
    </xdr:from>
    <xdr:to>
      <xdr:col>4</xdr:col>
      <xdr:colOff>885825</xdr:colOff>
      <xdr:row>232</xdr:row>
      <xdr:rowOff>125441</xdr:rowOff>
    </xdr:to>
    <xdr:sp macro="" textlink="">
      <xdr:nvSpPr>
        <xdr:cNvPr id="3" name="CuadroTexto 2"/>
        <xdr:cNvSpPr txBox="1"/>
      </xdr:nvSpPr>
      <xdr:spPr>
        <a:xfrm>
          <a:off x="4625376" y="36593432"/>
          <a:ext cx="2365974" cy="1108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217997</xdr:colOff>
      <xdr:row>34</xdr:row>
      <xdr:rowOff>62901</xdr:rowOff>
    </xdr:from>
    <xdr:to>
      <xdr:col>1</xdr:col>
      <xdr:colOff>1932496</xdr:colOff>
      <xdr:row>42</xdr:row>
      <xdr:rowOff>80873</xdr:rowOff>
    </xdr:to>
    <xdr:sp macro="" textlink="">
      <xdr:nvSpPr>
        <xdr:cNvPr id="2" name="CuadroTexto 1"/>
        <xdr:cNvSpPr txBox="1"/>
      </xdr:nvSpPr>
      <xdr:spPr>
        <a:xfrm>
          <a:off x="217997" y="36638901"/>
          <a:ext cx="2381249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3206151</xdr:colOff>
      <xdr:row>34</xdr:row>
      <xdr:rowOff>17431</xdr:rowOff>
    </xdr:from>
    <xdr:to>
      <xdr:col>4</xdr:col>
      <xdr:colOff>885825</xdr:colOff>
      <xdr:row>42</xdr:row>
      <xdr:rowOff>142874</xdr:rowOff>
    </xdr:to>
    <xdr:sp macro="" textlink="">
      <xdr:nvSpPr>
        <xdr:cNvPr id="3" name="CuadroTexto 2"/>
        <xdr:cNvSpPr txBox="1"/>
      </xdr:nvSpPr>
      <xdr:spPr>
        <a:xfrm>
          <a:off x="3872901" y="4732306"/>
          <a:ext cx="3528024" cy="1268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217997</xdr:colOff>
      <xdr:row>134</xdr:row>
      <xdr:rowOff>62901</xdr:rowOff>
    </xdr:from>
    <xdr:to>
      <xdr:col>1</xdr:col>
      <xdr:colOff>1932496</xdr:colOff>
      <xdr:row>142</xdr:row>
      <xdr:rowOff>80873</xdr:rowOff>
    </xdr:to>
    <xdr:sp macro="" textlink="">
      <xdr:nvSpPr>
        <xdr:cNvPr id="2" name="CuadroTexto 1"/>
        <xdr:cNvSpPr txBox="1"/>
      </xdr:nvSpPr>
      <xdr:spPr>
        <a:xfrm>
          <a:off x="217997" y="5206401"/>
          <a:ext cx="2381249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3206151</xdr:colOff>
      <xdr:row>134</xdr:row>
      <xdr:rowOff>17431</xdr:rowOff>
    </xdr:from>
    <xdr:to>
      <xdr:col>4</xdr:col>
      <xdr:colOff>885825</xdr:colOff>
      <xdr:row>142</xdr:row>
      <xdr:rowOff>142874</xdr:rowOff>
    </xdr:to>
    <xdr:sp macro="" textlink="">
      <xdr:nvSpPr>
        <xdr:cNvPr id="3" name="CuadroTexto 2"/>
        <xdr:cNvSpPr txBox="1"/>
      </xdr:nvSpPr>
      <xdr:spPr>
        <a:xfrm>
          <a:off x="3872901" y="5160931"/>
          <a:ext cx="3528024" cy="1268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217997</xdr:colOff>
      <xdr:row>27</xdr:row>
      <xdr:rowOff>5751</xdr:rowOff>
    </xdr:from>
    <xdr:to>
      <xdr:col>1</xdr:col>
      <xdr:colOff>2228850</xdr:colOff>
      <xdr:row>35</xdr:row>
      <xdr:rowOff>23723</xdr:rowOff>
    </xdr:to>
    <xdr:sp macro="" textlink="">
      <xdr:nvSpPr>
        <xdr:cNvPr id="2" name="CuadroTexto 1"/>
        <xdr:cNvSpPr txBox="1"/>
      </xdr:nvSpPr>
      <xdr:spPr>
        <a:xfrm>
          <a:off x="217997" y="4206276"/>
          <a:ext cx="2229928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3206151</xdr:colOff>
      <xdr:row>27</xdr:row>
      <xdr:rowOff>17431</xdr:rowOff>
    </xdr:from>
    <xdr:to>
      <xdr:col>4</xdr:col>
      <xdr:colOff>885825</xdr:colOff>
      <xdr:row>35</xdr:row>
      <xdr:rowOff>142874</xdr:rowOff>
    </xdr:to>
    <xdr:sp macro="" textlink="">
      <xdr:nvSpPr>
        <xdr:cNvPr id="3" name="CuadroTexto 2"/>
        <xdr:cNvSpPr txBox="1"/>
      </xdr:nvSpPr>
      <xdr:spPr>
        <a:xfrm>
          <a:off x="3872901" y="19448431"/>
          <a:ext cx="4023324" cy="1268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217997</xdr:colOff>
      <xdr:row>43</xdr:row>
      <xdr:rowOff>5751</xdr:rowOff>
    </xdr:from>
    <xdr:to>
      <xdr:col>1</xdr:col>
      <xdr:colOff>2228850</xdr:colOff>
      <xdr:row>51</xdr:row>
      <xdr:rowOff>23723</xdr:rowOff>
    </xdr:to>
    <xdr:sp macro="" textlink="">
      <xdr:nvSpPr>
        <xdr:cNvPr id="2" name="CuadroTexto 1"/>
        <xdr:cNvSpPr txBox="1"/>
      </xdr:nvSpPr>
      <xdr:spPr>
        <a:xfrm>
          <a:off x="217997" y="4206276"/>
          <a:ext cx="2229928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3206151</xdr:colOff>
      <xdr:row>43</xdr:row>
      <xdr:rowOff>17431</xdr:rowOff>
    </xdr:from>
    <xdr:to>
      <xdr:col>4</xdr:col>
      <xdr:colOff>885825</xdr:colOff>
      <xdr:row>51</xdr:row>
      <xdr:rowOff>142874</xdr:rowOff>
    </xdr:to>
    <xdr:sp macro="" textlink="">
      <xdr:nvSpPr>
        <xdr:cNvPr id="3" name="CuadroTexto 2"/>
        <xdr:cNvSpPr txBox="1"/>
      </xdr:nvSpPr>
      <xdr:spPr>
        <a:xfrm>
          <a:off x="3425226" y="4217956"/>
          <a:ext cx="3708999" cy="1268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141797</xdr:colOff>
      <xdr:row>56</xdr:row>
      <xdr:rowOff>5751</xdr:rowOff>
    </xdr:from>
    <xdr:to>
      <xdr:col>1</xdr:col>
      <xdr:colOff>2819400</xdr:colOff>
      <xdr:row>64</xdr:row>
      <xdr:rowOff>23723</xdr:rowOff>
    </xdr:to>
    <xdr:sp macro="" textlink="">
      <xdr:nvSpPr>
        <xdr:cNvPr id="2" name="CuadroTexto 1"/>
        <xdr:cNvSpPr txBox="1"/>
      </xdr:nvSpPr>
      <xdr:spPr>
        <a:xfrm>
          <a:off x="808547" y="9292626"/>
          <a:ext cx="2677603" cy="1160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529626</xdr:colOff>
      <xdr:row>56</xdr:row>
      <xdr:rowOff>17431</xdr:rowOff>
    </xdr:from>
    <xdr:to>
      <xdr:col>8</xdr:col>
      <xdr:colOff>695325</xdr:colOff>
      <xdr:row>64</xdr:row>
      <xdr:rowOff>142874</xdr:rowOff>
    </xdr:to>
    <xdr:sp macro="" textlink="">
      <xdr:nvSpPr>
        <xdr:cNvPr id="3" name="CuadroTexto 2"/>
        <xdr:cNvSpPr txBox="1"/>
      </xdr:nvSpPr>
      <xdr:spPr>
        <a:xfrm>
          <a:off x="6492276" y="9304306"/>
          <a:ext cx="2918424" cy="1268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H31" sqref="H3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2" t="s">
        <v>672</v>
      </c>
      <c r="B1" s="172"/>
      <c r="C1" s="17"/>
      <c r="D1" s="14" t="s">
        <v>614</v>
      </c>
      <c r="E1" s="15">
        <v>2022</v>
      </c>
    </row>
    <row r="2" spans="1:5" ht="18.95" customHeight="1" x14ac:dyDescent="0.2">
      <c r="A2" s="173" t="s">
        <v>613</v>
      </c>
      <c r="B2" s="173"/>
      <c r="C2" s="36"/>
      <c r="D2" s="14" t="s">
        <v>615</v>
      </c>
      <c r="E2" s="17" t="s">
        <v>620</v>
      </c>
    </row>
    <row r="3" spans="1:5" ht="18.95" customHeight="1" x14ac:dyDescent="0.2">
      <c r="A3" s="174" t="s">
        <v>673</v>
      </c>
      <c r="B3" s="174"/>
      <c r="C3" s="17"/>
      <c r="D3" s="14" t="s">
        <v>616</v>
      </c>
      <c r="E3" s="15">
        <v>4</v>
      </c>
    </row>
    <row r="4" spans="1:5" s="93" customFormat="1" ht="18.95" customHeight="1" x14ac:dyDescent="0.2">
      <c r="A4" s="174" t="s">
        <v>635</v>
      </c>
      <c r="B4" s="174"/>
      <c r="C4" s="174"/>
      <c r="D4" s="174"/>
      <c r="E4" s="174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workbookViewId="0">
      <selection activeCell="A27" sqref="A27:XFD37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8" t="s">
        <v>672</v>
      </c>
      <c r="B1" s="179"/>
      <c r="C1" s="180"/>
    </row>
    <row r="2" spans="1:3" s="37" customFormat="1" ht="18" customHeight="1" x14ac:dyDescent="0.25">
      <c r="A2" s="181" t="s">
        <v>625</v>
      </c>
      <c r="B2" s="182"/>
      <c r="C2" s="183"/>
    </row>
    <row r="3" spans="1:3" s="37" customFormat="1" ht="18" customHeight="1" x14ac:dyDescent="0.25">
      <c r="A3" s="181" t="s">
        <v>673</v>
      </c>
      <c r="B3" s="184"/>
      <c r="C3" s="183"/>
    </row>
    <row r="4" spans="1:3" s="40" customFormat="1" ht="18" customHeight="1" x14ac:dyDescent="0.2">
      <c r="A4" s="185" t="s">
        <v>626</v>
      </c>
      <c r="B4" s="186"/>
      <c r="C4" s="187"/>
    </row>
    <row r="5" spans="1:3" s="38" customFormat="1" x14ac:dyDescent="0.2">
      <c r="A5" s="58" t="s">
        <v>525</v>
      </c>
      <c r="B5" s="58"/>
      <c r="C5" s="145">
        <v>60072243.07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60072243.07</v>
      </c>
    </row>
    <row r="22" spans="1:3" x14ac:dyDescent="0.2">
      <c r="B22" s="39" t="s">
        <v>637</v>
      </c>
    </row>
    <row r="23" spans="1:3" s="130" customFormat="1" x14ac:dyDescent="0.2"/>
    <row r="24" spans="1:3" s="130" customFormat="1" x14ac:dyDescent="0.2"/>
    <row r="25" spans="1:3" s="130" customFormat="1" x14ac:dyDescent="0.2"/>
    <row r="26" spans="1:3" s="130" customFormat="1" x14ac:dyDescent="0.2"/>
    <row r="27" spans="1:3" s="130" customFormat="1" x14ac:dyDescent="0.2"/>
    <row r="28" spans="1:3" s="20" customFormat="1" x14ac:dyDescent="0.2"/>
    <row r="29" spans="1:3" s="20" customFormat="1" x14ac:dyDescent="0.2"/>
    <row r="30" spans="1:3" s="20" customFormat="1" x14ac:dyDescent="0.2"/>
    <row r="31" spans="1:3" s="20" customFormat="1" x14ac:dyDescent="0.2"/>
    <row r="32" spans="1:3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130" customFormat="1" x14ac:dyDescent="0.2"/>
  </sheetData>
  <mergeCells count="4">
    <mergeCell ref="A1:C1"/>
    <mergeCell ref="A2:C2"/>
    <mergeCell ref="A3:C3"/>
    <mergeCell ref="A4:C4"/>
  </mergeCells>
  <pageMargins left="0.70866141732283472" right="0.31496062992125984" top="0.74803149606299213" bottom="0.74803149606299213" header="0.31496062992125984" footer="0.31496062992125984"/>
  <pageSetup scale="85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topLeftCell="A13" workbookViewId="0">
      <selection activeCell="A41" sqref="A41:XFD5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8" t="s">
        <v>672</v>
      </c>
      <c r="B1" s="189"/>
      <c r="C1" s="190"/>
    </row>
    <row r="2" spans="1:3" s="41" customFormat="1" ht="18.95" customHeight="1" x14ac:dyDescent="0.25">
      <c r="A2" s="191" t="s">
        <v>627</v>
      </c>
      <c r="B2" s="192"/>
      <c r="C2" s="193"/>
    </row>
    <row r="3" spans="1:3" s="41" customFormat="1" ht="18.95" customHeight="1" x14ac:dyDescent="0.25">
      <c r="A3" s="191" t="s">
        <v>673</v>
      </c>
      <c r="B3" s="194"/>
      <c r="C3" s="193"/>
    </row>
    <row r="4" spans="1:3" s="42" customFormat="1" x14ac:dyDescent="0.2">
      <c r="A4" s="185" t="s">
        <v>626</v>
      </c>
      <c r="B4" s="186"/>
      <c r="C4" s="187"/>
    </row>
    <row r="5" spans="1:3" x14ac:dyDescent="0.2">
      <c r="A5" s="84" t="s">
        <v>538</v>
      </c>
      <c r="B5" s="58"/>
      <c r="C5" s="149">
        <v>54496246.979999997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4136650.3400000003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1085431.8700000001</v>
      </c>
    </row>
    <row r="11" spans="1:3" x14ac:dyDescent="0.2">
      <c r="A11" s="90">
        <v>2.4</v>
      </c>
      <c r="B11" s="77" t="s">
        <v>240</v>
      </c>
      <c r="C11" s="150">
        <v>11365.52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518002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2521850.9500000002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2380333.02</v>
      </c>
    </row>
    <row r="31" spans="1:3" x14ac:dyDescent="0.2">
      <c r="A31" s="90" t="s">
        <v>560</v>
      </c>
      <c r="B31" s="77" t="s">
        <v>441</v>
      </c>
      <c r="C31" s="150">
        <v>2380333.02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52739929.659999996</v>
      </c>
    </row>
    <row r="41" spans="1:3" x14ac:dyDescent="0.2">
      <c r="A41" s="39" t="s">
        <v>686</v>
      </c>
    </row>
    <row r="42" spans="1:3" x14ac:dyDescent="0.2">
      <c r="A42" s="39" t="s">
        <v>687</v>
      </c>
    </row>
    <row r="43" spans="1:3" s="130" customFormat="1" x14ac:dyDescent="0.2"/>
    <row r="44" spans="1:3" s="20" customFormat="1" x14ac:dyDescent="0.2"/>
    <row r="45" spans="1:3" s="20" customFormat="1" x14ac:dyDescent="0.2"/>
    <row r="46" spans="1:3" s="20" customFormat="1" x14ac:dyDescent="0.2"/>
    <row r="47" spans="1:3" s="20" customFormat="1" x14ac:dyDescent="0.2"/>
    <row r="48" spans="1:3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130" customFormat="1" x14ac:dyDescent="0.2"/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40" workbookViewId="0">
      <selection activeCell="N74" sqref="N74"/>
    </sheetView>
  </sheetViews>
  <sheetFormatPr baseColWidth="10" defaultColWidth="9.140625" defaultRowHeight="11.25" x14ac:dyDescent="0.2"/>
  <cols>
    <col min="1" max="1" width="10" style="29" customWidth="1"/>
    <col min="2" max="2" width="56.140625" style="170" customWidth="1"/>
    <col min="3" max="3" width="10.140625" style="29" bestFit="1" customWidth="1"/>
    <col min="4" max="4" width="13.140625" style="29" customWidth="1"/>
    <col min="5" max="5" width="12.42578125" style="29" customWidth="1"/>
    <col min="6" max="6" width="9.28515625" style="29" bestFit="1" customWidth="1"/>
    <col min="7" max="7" width="10.28515625" style="29" customWidth="1"/>
    <col min="8" max="8" width="9.28515625" style="29" bestFit="1" customWidth="1"/>
    <col min="9" max="9" width="10.85546875" style="29" customWidth="1"/>
    <col min="10" max="10" width="10.42578125" style="29" customWidth="1"/>
    <col min="11" max="16384" width="9.140625" style="29"/>
  </cols>
  <sheetData>
    <row r="1" spans="1:10" x14ac:dyDescent="0.2">
      <c r="A1" s="177" t="s">
        <v>672</v>
      </c>
      <c r="B1" s="195"/>
      <c r="C1" s="195"/>
      <c r="D1" s="195"/>
      <c r="E1" s="195"/>
      <c r="F1" s="195"/>
      <c r="G1" s="27" t="s">
        <v>617</v>
      </c>
      <c r="H1" s="28">
        <v>2022</v>
      </c>
    </row>
    <row r="2" spans="1:10" x14ac:dyDescent="0.2">
      <c r="A2" s="177" t="s">
        <v>628</v>
      </c>
      <c r="B2" s="195"/>
      <c r="C2" s="195"/>
      <c r="D2" s="195"/>
      <c r="E2" s="195"/>
      <c r="F2" s="195"/>
      <c r="G2" s="27" t="s">
        <v>618</v>
      </c>
      <c r="H2" s="28" t="s">
        <v>620</v>
      </c>
    </row>
    <row r="3" spans="1:10" x14ac:dyDescent="0.2">
      <c r="A3" s="196" t="s">
        <v>673</v>
      </c>
      <c r="B3" s="197"/>
      <c r="C3" s="197"/>
      <c r="D3" s="197"/>
      <c r="E3" s="197"/>
      <c r="F3" s="197"/>
      <c r="G3" s="27" t="s">
        <v>619</v>
      </c>
      <c r="H3" s="28">
        <v>4</v>
      </c>
    </row>
    <row r="4" spans="1:10" x14ac:dyDescent="0.2">
      <c r="A4" s="30" t="s">
        <v>196</v>
      </c>
      <c r="B4" s="167"/>
      <c r="C4" s="31"/>
      <c r="D4" s="31"/>
      <c r="E4" s="31"/>
      <c r="F4" s="31"/>
      <c r="G4" s="31"/>
      <c r="H4" s="31"/>
    </row>
    <row r="7" spans="1:10" s="170" customFormat="1" ht="22.5" x14ac:dyDescent="0.2">
      <c r="A7" s="168" t="s">
        <v>146</v>
      </c>
      <c r="B7" s="168" t="s">
        <v>491</v>
      </c>
      <c r="C7" s="168" t="s">
        <v>180</v>
      </c>
      <c r="D7" s="168" t="s">
        <v>492</v>
      </c>
      <c r="E7" s="168" t="s">
        <v>493</v>
      </c>
      <c r="F7" s="168" t="s">
        <v>179</v>
      </c>
      <c r="G7" s="168" t="s">
        <v>124</v>
      </c>
      <c r="H7" s="168" t="s">
        <v>182</v>
      </c>
      <c r="I7" s="168" t="s">
        <v>183</v>
      </c>
      <c r="J7" s="168" t="s">
        <v>184</v>
      </c>
    </row>
    <row r="8" spans="1:10" s="44" customFormat="1" x14ac:dyDescent="0.2">
      <c r="A8" s="43">
        <v>7000</v>
      </c>
      <c r="B8" s="169" t="s">
        <v>125</v>
      </c>
    </row>
    <row r="9" spans="1:10" x14ac:dyDescent="0.2">
      <c r="A9" s="29">
        <v>7110</v>
      </c>
      <c r="B9" s="170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170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170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170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170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170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ht="22.5" x14ac:dyDescent="0.2">
      <c r="A15" s="29">
        <v>7210</v>
      </c>
      <c r="B15" s="170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ht="22.5" x14ac:dyDescent="0.2">
      <c r="A16" s="29">
        <v>7220</v>
      </c>
      <c r="B16" s="170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170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ht="22.5" x14ac:dyDescent="0.2">
      <c r="A18" s="29">
        <v>7240</v>
      </c>
      <c r="B18" s="170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ht="22.5" x14ac:dyDescent="0.2">
      <c r="A19" s="29">
        <v>7250</v>
      </c>
      <c r="B19" s="170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ht="22.5" x14ac:dyDescent="0.2">
      <c r="A20" s="29">
        <v>7260</v>
      </c>
      <c r="B20" s="170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170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170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170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170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170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170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170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170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ht="22.5" x14ac:dyDescent="0.2">
      <c r="A29" s="29">
        <v>7510</v>
      </c>
      <c r="B29" s="170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ht="22.5" x14ac:dyDescent="0.2">
      <c r="A30" s="29">
        <v>7520</v>
      </c>
      <c r="B30" s="170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170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170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170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170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170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170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170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170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169" t="s">
        <v>97</v>
      </c>
    </row>
    <row r="40" spans="1:6" x14ac:dyDescent="0.2">
      <c r="A40" s="29">
        <v>8110</v>
      </c>
      <c r="B40" s="170" t="s">
        <v>96</v>
      </c>
      <c r="C40" s="34">
        <v>0</v>
      </c>
      <c r="D40" s="34">
        <v>66451795.68</v>
      </c>
      <c r="E40" s="34">
        <v>-66451795.68</v>
      </c>
      <c r="F40" s="34">
        <f t="shared" si="0"/>
        <v>0</v>
      </c>
    </row>
    <row r="41" spans="1:6" x14ac:dyDescent="0.2">
      <c r="A41" s="29">
        <v>8120</v>
      </c>
      <c r="B41" s="170" t="s">
        <v>95</v>
      </c>
      <c r="C41" s="34">
        <v>0</v>
      </c>
      <c r="D41" s="34">
        <v>66451795.68</v>
      </c>
      <c r="E41" s="34">
        <v>-66451795.68</v>
      </c>
      <c r="F41" s="34">
        <f t="shared" si="0"/>
        <v>0</v>
      </c>
    </row>
    <row r="42" spans="1:6" x14ac:dyDescent="0.2">
      <c r="A42" s="29">
        <v>8130</v>
      </c>
      <c r="B42" s="170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170" t="s">
        <v>93</v>
      </c>
      <c r="C43" s="34">
        <v>0</v>
      </c>
      <c r="D43" s="34">
        <v>60072243.07</v>
      </c>
      <c r="E43" s="34">
        <v>-60072243.07</v>
      </c>
      <c r="F43" s="34">
        <f t="shared" si="0"/>
        <v>0</v>
      </c>
    </row>
    <row r="44" spans="1:6" x14ac:dyDescent="0.2">
      <c r="A44" s="29">
        <v>8150</v>
      </c>
      <c r="B44" s="170" t="s">
        <v>92</v>
      </c>
      <c r="C44" s="34">
        <v>0</v>
      </c>
      <c r="D44" s="34">
        <v>60072243.07</v>
      </c>
      <c r="E44" s="34">
        <v>-60072243.07</v>
      </c>
      <c r="F44" s="34">
        <f t="shared" si="0"/>
        <v>0</v>
      </c>
    </row>
    <row r="45" spans="1:6" x14ac:dyDescent="0.2">
      <c r="A45" s="29">
        <v>8210</v>
      </c>
      <c r="B45" s="170" t="s">
        <v>91</v>
      </c>
      <c r="C45" s="34">
        <v>0</v>
      </c>
      <c r="D45" s="34">
        <v>66451795.68</v>
      </c>
      <c r="E45" s="34">
        <v>-66451795.68</v>
      </c>
      <c r="F45" s="34">
        <f t="shared" si="0"/>
        <v>0</v>
      </c>
    </row>
    <row r="46" spans="1:6" x14ac:dyDescent="0.2">
      <c r="A46" s="29">
        <v>8220</v>
      </c>
      <c r="B46" s="170" t="s">
        <v>90</v>
      </c>
      <c r="C46" s="34">
        <v>0</v>
      </c>
      <c r="D46" s="34">
        <v>98302962.280000001</v>
      </c>
      <c r="E46" s="34">
        <v>-98302962.280000001</v>
      </c>
      <c r="F46" s="34">
        <f t="shared" si="0"/>
        <v>0</v>
      </c>
    </row>
    <row r="47" spans="1:6" x14ac:dyDescent="0.2">
      <c r="A47" s="29">
        <v>8230</v>
      </c>
      <c r="B47" s="170" t="s">
        <v>89</v>
      </c>
      <c r="C47" s="34">
        <v>0</v>
      </c>
      <c r="D47" s="34">
        <v>31851166.600000001</v>
      </c>
      <c r="E47" s="34">
        <v>-31851166.600000001</v>
      </c>
      <c r="F47" s="34">
        <f t="shared" si="0"/>
        <v>0</v>
      </c>
    </row>
    <row r="48" spans="1:6" x14ac:dyDescent="0.2">
      <c r="A48" s="29">
        <v>8240</v>
      </c>
      <c r="B48" s="170" t="s">
        <v>88</v>
      </c>
      <c r="C48" s="34">
        <v>0</v>
      </c>
      <c r="D48" s="34">
        <v>54496188.359999999</v>
      </c>
      <c r="E48" s="34">
        <v>-54496188.359999999</v>
      </c>
      <c r="F48" s="34">
        <f t="shared" si="0"/>
        <v>0</v>
      </c>
    </row>
    <row r="49" spans="1:6" x14ac:dyDescent="0.2">
      <c r="A49" s="29">
        <v>8250</v>
      </c>
      <c r="B49" s="170" t="s">
        <v>87</v>
      </c>
      <c r="C49" s="34">
        <v>0</v>
      </c>
      <c r="D49" s="34">
        <v>54496188.359999999</v>
      </c>
      <c r="E49" s="34">
        <v>-54496188.359999999</v>
      </c>
      <c r="F49" s="34">
        <f t="shared" si="0"/>
        <v>0</v>
      </c>
    </row>
    <row r="50" spans="1:6" x14ac:dyDescent="0.2">
      <c r="A50" s="29">
        <v>8260</v>
      </c>
      <c r="B50" s="170" t="s">
        <v>86</v>
      </c>
      <c r="C50" s="34">
        <v>0</v>
      </c>
      <c r="D50" s="34">
        <v>54496188.359999999</v>
      </c>
      <c r="E50" s="34">
        <v>-54496188.359999999</v>
      </c>
      <c r="F50" s="34">
        <f t="shared" si="0"/>
        <v>0</v>
      </c>
    </row>
    <row r="51" spans="1:6" x14ac:dyDescent="0.2">
      <c r="A51" s="29">
        <v>8270</v>
      </c>
      <c r="B51" s="170" t="s">
        <v>85</v>
      </c>
      <c r="C51" s="34">
        <v>0</v>
      </c>
      <c r="D51" s="34">
        <v>54393472.43</v>
      </c>
      <c r="E51" s="34">
        <v>-54393472.43</v>
      </c>
      <c r="F51" s="34">
        <f t="shared" si="0"/>
        <v>0</v>
      </c>
    </row>
    <row r="53" spans="1:6" ht="22.5" x14ac:dyDescent="0.2">
      <c r="B53" s="170" t="s">
        <v>637</v>
      </c>
    </row>
    <row r="54" spans="1:6" s="39" customFormat="1" x14ac:dyDescent="0.2">
      <c r="B54" s="171"/>
    </row>
    <row r="55" spans="1:6" s="39" customFormat="1" x14ac:dyDescent="0.2">
      <c r="B55" s="171"/>
    </row>
    <row r="56" spans="1:6" s="130" customFormat="1" x14ac:dyDescent="0.2">
      <c r="B56" s="170"/>
    </row>
    <row r="57" spans="1:6" s="20" customFormat="1" x14ac:dyDescent="0.2">
      <c r="B57" s="166"/>
    </row>
    <row r="58" spans="1:6" s="20" customFormat="1" x14ac:dyDescent="0.2">
      <c r="B58" s="166"/>
    </row>
    <row r="59" spans="1:6" s="20" customFormat="1" x14ac:dyDescent="0.2">
      <c r="B59" s="166"/>
    </row>
    <row r="60" spans="1:6" s="20" customFormat="1" x14ac:dyDescent="0.2">
      <c r="B60" s="166"/>
    </row>
    <row r="61" spans="1:6" s="20" customFormat="1" x14ac:dyDescent="0.2">
      <c r="B61" s="166"/>
    </row>
    <row r="62" spans="1:6" s="20" customFormat="1" x14ac:dyDescent="0.2">
      <c r="B62" s="166"/>
    </row>
    <row r="63" spans="1:6" s="20" customFormat="1" x14ac:dyDescent="0.2">
      <c r="B63" s="166"/>
    </row>
    <row r="64" spans="1:6" s="20" customFormat="1" x14ac:dyDescent="0.2">
      <c r="B64" s="166"/>
    </row>
    <row r="65" spans="2:2" s="20" customFormat="1" x14ac:dyDescent="0.2">
      <c r="B65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55118110236220474" bottom="0.15748031496062992" header="0.31496062992125984" footer="0.31496062992125984"/>
  <pageSetup scale="7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8" t="s">
        <v>34</v>
      </c>
      <c r="B5" s="198"/>
      <c r="C5" s="198"/>
      <c r="D5" s="198"/>
      <c r="E5" s="198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9" t="s">
        <v>36</v>
      </c>
      <c r="C10" s="199"/>
      <c r="D10" s="199"/>
      <c r="E10" s="199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9" t="s">
        <v>38</v>
      </c>
      <c r="C12" s="199"/>
      <c r="D12" s="199"/>
      <c r="E12" s="199"/>
    </row>
    <row r="13" spans="1:8" s="119" customFormat="1" ht="26.1" customHeight="1" x14ac:dyDescent="0.2">
      <c r="A13" s="123" t="s">
        <v>603</v>
      </c>
      <c r="B13" s="199" t="s">
        <v>39</v>
      </c>
      <c r="C13" s="199"/>
      <c r="D13" s="199"/>
      <c r="E13" s="199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42" zoomScale="106" zoomScaleNormal="106" workbookViewId="0">
      <selection activeCell="A156" sqref="A156:XFD164"/>
    </sheetView>
  </sheetViews>
  <sheetFormatPr baseColWidth="10" defaultColWidth="9.140625" defaultRowHeight="11.25" x14ac:dyDescent="0.2"/>
  <cols>
    <col min="1" max="1" width="10" style="20" customWidth="1"/>
    <col min="2" max="2" width="57.7109375" style="20" customWidth="1"/>
    <col min="3" max="3" width="12.140625" style="20" customWidth="1"/>
    <col min="4" max="4" width="12.85546875" style="20" customWidth="1"/>
    <col min="5" max="5" width="11.7109375" style="20" customWidth="1"/>
    <col min="6" max="6" width="12.28515625" style="20" customWidth="1"/>
    <col min="7" max="7" width="12.42578125" style="20" customWidth="1"/>
    <col min="8" max="8" width="16.7109375" style="20" customWidth="1"/>
    <col min="9" max="9" width="11.28515625" style="20" customWidth="1"/>
    <col min="10" max="16384" width="9.140625" style="20"/>
  </cols>
  <sheetData>
    <row r="1" spans="1:8" s="16" customFormat="1" ht="18.95" customHeight="1" x14ac:dyDescent="0.25">
      <c r="A1" s="175" t="s">
        <v>672</v>
      </c>
      <c r="B1" s="176"/>
      <c r="C1" s="176"/>
      <c r="D1" s="176"/>
      <c r="E1" s="176"/>
      <c r="F1" s="176"/>
      <c r="G1" s="14" t="s">
        <v>617</v>
      </c>
      <c r="H1" s="25">
        <v>2022</v>
      </c>
    </row>
    <row r="2" spans="1:8" s="16" customFormat="1" ht="18.95" customHeight="1" x14ac:dyDescent="0.25">
      <c r="A2" s="175" t="s">
        <v>621</v>
      </c>
      <c r="B2" s="176"/>
      <c r="C2" s="176"/>
      <c r="D2" s="176"/>
      <c r="E2" s="176"/>
      <c r="F2" s="176"/>
      <c r="G2" s="14" t="s">
        <v>618</v>
      </c>
      <c r="H2" s="25" t="s">
        <v>620</v>
      </c>
    </row>
    <row r="3" spans="1:8" s="16" customFormat="1" ht="18.95" customHeight="1" x14ac:dyDescent="0.25">
      <c r="A3" s="175" t="s">
        <v>673</v>
      </c>
      <c r="B3" s="176"/>
      <c r="C3" s="176"/>
      <c r="D3" s="176"/>
      <c r="E3" s="176"/>
      <c r="F3" s="176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18141878.539999999</v>
      </c>
      <c r="D8" s="20" t="s">
        <v>674</v>
      </c>
    </row>
    <row r="9" spans="1:8" x14ac:dyDescent="0.2">
      <c r="A9" s="22">
        <v>1115</v>
      </c>
      <c r="B9" s="20" t="s">
        <v>198</v>
      </c>
      <c r="C9" s="24">
        <v>3482893.79</v>
      </c>
      <c r="D9" s="20" t="s">
        <v>674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ht="45" x14ac:dyDescent="0.2">
      <c r="A15" s="22">
        <v>1122</v>
      </c>
      <c r="B15" s="20" t="s">
        <v>201</v>
      </c>
      <c r="C15" s="24">
        <v>32163017.609999999</v>
      </c>
      <c r="D15" s="24">
        <v>30969610.190000001</v>
      </c>
      <c r="E15" s="24">
        <v>28175861.390000001</v>
      </c>
      <c r="F15" s="24">
        <v>24156885.48</v>
      </c>
      <c r="G15" s="24">
        <v>21285712.640000001</v>
      </c>
      <c r="H15" s="166" t="s">
        <v>675</v>
      </c>
    </row>
    <row r="16" spans="1:8" x14ac:dyDescent="0.2">
      <c r="A16" s="22">
        <v>1124</v>
      </c>
      <c r="B16" s="20" t="s">
        <v>202</v>
      </c>
      <c r="C16" s="24">
        <v>6630</v>
      </c>
      <c r="D16" s="24">
        <v>6630</v>
      </c>
      <c r="E16" s="24">
        <v>6630</v>
      </c>
      <c r="F16" s="24">
        <v>6630</v>
      </c>
      <c r="G16" s="24">
        <v>6630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ht="56.25" x14ac:dyDescent="0.2">
      <c r="A20" s="22">
        <v>1123</v>
      </c>
      <c r="B20" s="20" t="s">
        <v>208</v>
      </c>
      <c r="C20" s="24">
        <v>371755.55</v>
      </c>
      <c r="D20" s="24">
        <v>371755.55</v>
      </c>
      <c r="E20" s="24">
        <v>0</v>
      </c>
      <c r="F20" s="24">
        <v>0</v>
      </c>
      <c r="G20" s="24">
        <v>0</v>
      </c>
      <c r="H20" s="166" t="s">
        <v>676</v>
      </c>
    </row>
    <row r="21" spans="1:8" x14ac:dyDescent="0.2">
      <c r="A21" s="22">
        <v>1125</v>
      </c>
      <c r="B21" s="20" t="s">
        <v>209</v>
      </c>
      <c r="C21" s="24">
        <v>85515.46</v>
      </c>
      <c r="D21" s="24">
        <v>85515.46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45" x14ac:dyDescent="0.2">
      <c r="A23" s="22">
        <v>1129</v>
      </c>
      <c r="B23" s="20" t="s">
        <v>584</v>
      </c>
      <c r="C23" s="24">
        <v>1112638.26</v>
      </c>
      <c r="D23" s="24">
        <v>1112638.26</v>
      </c>
      <c r="E23" s="24">
        <v>0</v>
      </c>
      <c r="F23" s="24">
        <v>0</v>
      </c>
      <c r="G23" s="24">
        <v>0</v>
      </c>
      <c r="H23" s="166" t="s">
        <v>677</v>
      </c>
    </row>
    <row r="24" spans="1:8" ht="22.5" x14ac:dyDescent="0.2">
      <c r="A24" s="22">
        <v>1131</v>
      </c>
      <c r="B24" s="20" t="s">
        <v>210</v>
      </c>
      <c r="C24" s="24">
        <v>103981.72</v>
      </c>
      <c r="D24" s="24">
        <v>103981.72</v>
      </c>
      <c r="E24" s="24">
        <v>0</v>
      </c>
      <c r="F24" s="24">
        <v>0</v>
      </c>
      <c r="G24" s="24">
        <v>0</v>
      </c>
      <c r="H24" s="166" t="s">
        <v>678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1227012.3999999999</v>
      </c>
    </row>
    <row r="42" spans="1:8" x14ac:dyDescent="0.2">
      <c r="A42" s="22">
        <v>1151</v>
      </c>
      <c r="B42" s="20" t="s">
        <v>225</v>
      </c>
      <c r="C42" s="24">
        <v>1227012.3999999999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44544128.259999998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13274.91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34831863.390000001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9698989.9600000009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ht="22.5" x14ac:dyDescent="0.2">
      <c r="A62" s="22">
        <v>1240</v>
      </c>
      <c r="B62" s="20" t="s">
        <v>238</v>
      </c>
      <c r="C62" s="24">
        <f>SUM(C63:C70)</f>
        <v>32393667.479999997</v>
      </c>
      <c r="D62" s="24">
        <f t="shared" ref="D62:E62" si="0">SUM(D63:D70)</f>
        <v>2195267.9299999997</v>
      </c>
      <c r="E62" s="24">
        <f t="shared" si="0"/>
        <v>-8193891.3300000001</v>
      </c>
      <c r="F62" s="166" t="s">
        <v>679</v>
      </c>
    </row>
    <row r="63" spans="1:9" ht="22.5" x14ac:dyDescent="0.2">
      <c r="A63" s="22">
        <v>1241</v>
      </c>
      <c r="B63" s="20" t="s">
        <v>239</v>
      </c>
      <c r="C63" s="24">
        <v>4256281.29</v>
      </c>
      <c r="D63" s="24">
        <v>205513.15</v>
      </c>
      <c r="E63" s="24">
        <v>-709497.01</v>
      </c>
      <c r="F63" s="166" t="s">
        <v>679</v>
      </c>
    </row>
    <row r="64" spans="1:9" ht="22.5" x14ac:dyDescent="0.2">
      <c r="A64" s="22">
        <v>1242</v>
      </c>
      <c r="B64" s="20" t="s">
        <v>240</v>
      </c>
      <c r="C64" s="24">
        <v>239370.92</v>
      </c>
      <c r="D64" s="24">
        <v>39857.64</v>
      </c>
      <c r="E64" s="24">
        <v>-125932.97</v>
      </c>
      <c r="F64" s="166" t="s">
        <v>679</v>
      </c>
    </row>
    <row r="65" spans="1:9" ht="22.5" x14ac:dyDescent="0.2">
      <c r="A65" s="22">
        <v>1243</v>
      </c>
      <c r="B65" s="20" t="s">
        <v>241</v>
      </c>
      <c r="C65" s="24">
        <v>44214.73</v>
      </c>
      <c r="D65" s="24">
        <v>1761.48</v>
      </c>
      <c r="E65" s="24">
        <v>-11302.78</v>
      </c>
      <c r="F65" s="166" t="s">
        <v>679</v>
      </c>
    </row>
    <row r="66" spans="1:9" ht="22.5" x14ac:dyDescent="0.2">
      <c r="A66" s="22">
        <v>1244</v>
      </c>
      <c r="B66" s="20" t="s">
        <v>242</v>
      </c>
      <c r="C66" s="24">
        <v>14494889.35</v>
      </c>
      <c r="D66" s="24">
        <v>1285421.93</v>
      </c>
      <c r="E66" s="24">
        <v>-4523036.76</v>
      </c>
      <c r="F66" s="166" t="s">
        <v>679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ht="22.5" x14ac:dyDescent="0.2">
      <c r="A68" s="22">
        <v>1246</v>
      </c>
      <c r="B68" s="20" t="s">
        <v>244</v>
      </c>
      <c r="C68" s="24">
        <v>13358911.189999999</v>
      </c>
      <c r="D68" s="24">
        <v>662713.73</v>
      </c>
      <c r="E68" s="24">
        <v>-2824121.81</v>
      </c>
      <c r="F68" s="166" t="s">
        <v>679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3516386.89</v>
      </c>
      <c r="D74" s="24">
        <f>SUM(D75:D79)</f>
        <v>184401.34</v>
      </c>
      <c r="E74" s="24">
        <f>SUM(E75:E79)</f>
        <v>576692.17000000004</v>
      </c>
    </row>
    <row r="75" spans="1:9" x14ac:dyDescent="0.2">
      <c r="A75" s="22">
        <v>1251</v>
      </c>
      <c r="B75" s="20" t="s">
        <v>249</v>
      </c>
      <c r="C75" s="24">
        <v>3516386.89</v>
      </c>
      <c r="D75" s="24">
        <v>184401.34</v>
      </c>
      <c r="E75" s="24">
        <v>576692.17000000004</v>
      </c>
      <c r="F75" s="20" t="s">
        <v>680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3744266.72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3744266.72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23540429.219999999</v>
      </c>
      <c r="D110" s="24">
        <f t="shared" ref="D110" si="1">SUM(D111:D113)</f>
        <v>0</v>
      </c>
      <c r="E110" s="24">
        <f>SUM(E111:E119)</f>
        <v>0</v>
      </c>
      <c r="F110" s="24">
        <f>SUM(F111:F119)</f>
        <v>0</v>
      </c>
      <c r="G110" s="24">
        <v>23540429.219999999</v>
      </c>
    </row>
    <row r="111" spans="1:8" ht="67.5" x14ac:dyDescent="0.2">
      <c r="A111" s="22">
        <v>2111</v>
      </c>
      <c r="B111" s="20" t="s">
        <v>272</v>
      </c>
      <c r="C111" s="24">
        <v>4451.13</v>
      </c>
      <c r="D111" s="24">
        <f t="shared" ref="D111" si="2">SUM(D112:D114)</f>
        <v>0</v>
      </c>
      <c r="E111" s="24">
        <v>0</v>
      </c>
      <c r="F111" s="24">
        <v>0</v>
      </c>
      <c r="G111" s="24">
        <v>4451.13</v>
      </c>
      <c r="H111" s="166" t="s">
        <v>681</v>
      </c>
    </row>
    <row r="112" spans="1:8" x14ac:dyDescent="0.2">
      <c r="A112" s="22">
        <v>2112</v>
      </c>
      <c r="B112" s="20" t="s">
        <v>273</v>
      </c>
      <c r="C112" s="24">
        <v>1739024.23</v>
      </c>
      <c r="D112" s="24">
        <f t="shared" ref="D112" si="3">SUM(D113:D115)</f>
        <v>0</v>
      </c>
      <c r="E112" s="24">
        <v>0</v>
      </c>
      <c r="F112" s="24">
        <v>0</v>
      </c>
      <c r="G112" s="24">
        <v>1739024.23</v>
      </c>
    </row>
    <row r="113" spans="1:8" x14ac:dyDescent="0.2">
      <c r="A113" s="22">
        <v>2113</v>
      </c>
      <c r="B113" s="20" t="s">
        <v>274</v>
      </c>
      <c r="C113" s="24">
        <v>17500</v>
      </c>
      <c r="D113" s="24">
        <f t="shared" ref="D113" si="4">SUM(D114:D116)</f>
        <v>0</v>
      </c>
      <c r="E113" s="24">
        <v>0</v>
      </c>
      <c r="F113" s="24">
        <v>0</v>
      </c>
      <c r="G113" s="24">
        <v>17500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ref="D114" si="5">SUM(D115:D117)</f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ref="D115" si="6">SUM(D116:D118)</f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ref="D116" si="7">SUM(D117:D119)</f>
        <v>0</v>
      </c>
      <c r="E116" s="24">
        <v>0</v>
      </c>
      <c r="F116" s="24">
        <v>0</v>
      </c>
      <c r="G116" s="24">
        <v>0</v>
      </c>
    </row>
    <row r="117" spans="1:8" ht="45" x14ac:dyDescent="0.2">
      <c r="A117" s="22">
        <v>2117</v>
      </c>
      <c r="B117" s="20" t="s">
        <v>278</v>
      </c>
      <c r="C117" s="24">
        <v>21493235.82</v>
      </c>
      <c r="D117" s="24">
        <f t="shared" ref="D117" si="8">SUM(D118:D120)</f>
        <v>0</v>
      </c>
      <c r="E117" s="24">
        <v>0</v>
      </c>
      <c r="F117" s="24">
        <v>0</v>
      </c>
      <c r="G117" s="24">
        <v>21493235.82</v>
      </c>
      <c r="H117" s="166" t="s">
        <v>682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ref="D118" si="9">SUM(D119:D121)</f>
        <v>0</v>
      </c>
      <c r="E118" s="24">
        <v>0</v>
      </c>
      <c r="F118" s="24">
        <v>0</v>
      </c>
      <c r="G118" s="24">
        <v>0</v>
      </c>
    </row>
    <row r="119" spans="1:8" ht="33.75" x14ac:dyDescent="0.2">
      <c r="A119" s="22">
        <v>2119</v>
      </c>
      <c r="B119" s="20" t="s">
        <v>280</v>
      </c>
      <c r="C119" s="24">
        <v>286218.03999999998</v>
      </c>
      <c r="D119" s="24">
        <f t="shared" ref="D119" si="10">SUM(D120:D122)</f>
        <v>0</v>
      </c>
      <c r="E119" s="24">
        <v>0</v>
      </c>
      <c r="F119" s="24">
        <v>0</v>
      </c>
      <c r="G119" s="24">
        <v>286218.03999999998</v>
      </c>
      <c r="H119" s="166" t="s">
        <v>683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11">SUM(D121:D123)</f>
        <v>0</v>
      </c>
      <c r="E120" s="24">
        <f t="shared" si="11"/>
        <v>0</v>
      </c>
      <c r="F120" s="24">
        <f t="shared" si="11"/>
        <v>0</v>
      </c>
      <c r="G120" s="24">
        <f t="shared" si="11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12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12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35433070866141736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208" zoomScaleNormal="100" workbookViewId="0">
      <selection activeCell="A226" sqref="A226:XFD234"/>
    </sheetView>
  </sheetViews>
  <sheetFormatPr baseColWidth="10" defaultColWidth="9.140625" defaultRowHeight="11.25" x14ac:dyDescent="0.2"/>
  <cols>
    <col min="1" max="1" width="10" style="20" customWidth="1"/>
    <col min="2" max="2" width="63.28515625" style="20" customWidth="1"/>
    <col min="3" max="3" width="11.7109375" style="20" customWidth="1"/>
    <col min="4" max="4" width="6.570312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3" t="s">
        <v>672</v>
      </c>
      <c r="B1" s="173"/>
      <c r="C1" s="173"/>
      <c r="D1" s="14" t="s">
        <v>617</v>
      </c>
      <c r="E1" s="25">
        <v>2022</v>
      </c>
    </row>
    <row r="2" spans="1:5" s="16" customFormat="1" ht="18.95" customHeight="1" x14ac:dyDescent="0.25">
      <c r="A2" s="173" t="s">
        <v>622</v>
      </c>
      <c r="B2" s="173"/>
      <c r="C2" s="173"/>
      <c r="D2" s="14" t="s">
        <v>618</v>
      </c>
      <c r="E2" s="25" t="s">
        <v>620</v>
      </c>
    </row>
    <row r="3" spans="1:5" s="16" customFormat="1" ht="18.95" customHeight="1" x14ac:dyDescent="0.25">
      <c r="A3" s="173" t="s">
        <v>673</v>
      </c>
      <c r="B3" s="173"/>
      <c r="C3" s="17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59200885.07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1279459.6100000001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1279459.6100000001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57921425.460000001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57921425.460000001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871358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871358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871358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52218028.560000002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49612695.539999999</v>
      </c>
      <c r="D99" s="57">
        <f>C99/$C$98</f>
        <v>0.95010663765280989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25759193.48</v>
      </c>
      <c r="D100" s="57">
        <f t="shared" ref="D100:D163" si="0">C100/$C$98</f>
        <v>0.49330076585334803</v>
      </c>
      <c r="E100" s="56"/>
    </row>
    <row r="101" spans="1:5" ht="112.5" x14ac:dyDescent="0.2">
      <c r="A101" s="54">
        <v>5111</v>
      </c>
      <c r="B101" s="51" t="s">
        <v>363</v>
      </c>
      <c r="C101" s="55">
        <v>13782068.810000001</v>
      </c>
      <c r="D101" s="57">
        <f t="shared" si="0"/>
        <v>0.26393315086884239</v>
      </c>
      <c r="E101" s="166" t="s">
        <v>684</v>
      </c>
    </row>
    <row r="102" spans="1:5" x14ac:dyDescent="0.2">
      <c r="A102" s="54">
        <v>5112</v>
      </c>
      <c r="B102" s="51" t="s">
        <v>364</v>
      </c>
      <c r="C102" s="55">
        <v>1505640.91</v>
      </c>
      <c r="D102" s="57">
        <f t="shared" si="0"/>
        <v>2.8833737150187038E-2</v>
      </c>
      <c r="E102" s="56"/>
    </row>
    <row r="103" spans="1:5" x14ac:dyDescent="0.2">
      <c r="A103" s="54">
        <v>5113</v>
      </c>
      <c r="B103" s="51" t="s">
        <v>365</v>
      </c>
      <c r="C103" s="55">
        <v>2115679.96</v>
      </c>
      <c r="D103" s="57">
        <f t="shared" si="0"/>
        <v>4.0516274136412934E-2</v>
      </c>
      <c r="E103" s="56"/>
    </row>
    <row r="104" spans="1:5" x14ac:dyDescent="0.2">
      <c r="A104" s="54">
        <v>5114</v>
      </c>
      <c r="B104" s="51" t="s">
        <v>366</v>
      </c>
      <c r="C104" s="55">
        <v>3662450.98</v>
      </c>
      <c r="D104" s="57">
        <f t="shared" si="0"/>
        <v>7.0137672390135131E-2</v>
      </c>
      <c r="E104" s="56"/>
    </row>
    <row r="105" spans="1:5" x14ac:dyDescent="0.2">
      <c r="A105" s="54">
        <v>5115</v>
      </c>
      <c r="B105" s="51" t="s">
        <v>367</v>
      </c>
      <c r="C105" s="55">
        <v>4452027.83</v>
      </c>
      <c r="D105" s="57">
        <f t="shared" si="0"/>
        <v>8.5258443353227964E-2</v>
      </c>
      <c r="E105" s="56"/>
    </row>
    <row r="106" spans="1:5" x14ac:dyDescent="0.2">
      <c r="A106" s="54">
        <v>5116</v>
      </c>
      <c r="B106" s="51" t="s">
        <v>368</v>
      </c>
      <c r="C106" s="55">
        <v>241324.99</v>
      </c>
      <c r="D106" s="57">
        <f t="shared" si="0"/>
        <v>4.6214879545425714E-3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7464239.4199999999</v>
      </c>
      <c r="D107" s="57">
        <f t="shared" si="0"/>
        <v>0.14294372318984383</v>
      </c>
      <c r="E107" s="56"/>
    </row>
    <row r="108" spans="1:5" x14ac:dyDescent="0.2">
      <c r="A108" s="54">
        <v>5121</v>
      </c>
      <c r="B108" s="51" t="s">
        <v>370</v>
      </c>
      <c r="C108" s="55">
        <v>279285.34000000003</v>
      </c>
      <c r="D108" s="57">
        <f t="shared" si="0"/>
        <v>5.3484466515064466E-3</v>
      </c>
      <c r="E108" s="56"/>
    </row>
    <row r="109" spans="1:5" x14ac:dyDescent="0.2">
      <c r="A109" s="54">
        <v>5122</v>
      </c>
      <c r="B109" s="51" t="s">
        <v>371</v>
      </c>
      <c r="C109" s="55">
        <v>28421.41</v>
      </c>
      <c r="D109" s="57">
        <f t="shared" si="0"/>
        <v>5.4428347419020219E-4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1950701.41</v>
      </c>
      <c r="D111" s="57">
        <f t="shared" si="0"/>
        <v>3.7356856698612981E-2</v>
      </c>
      <c r="E111" s="56"/>
    </row>
    <row r="112" spans="1:5" x14ac:dyDescent="0.2">
      <c r="A112" s="54">
        <v>5125</v>
      </c>
      <c r="B112" s="51" t="s">
        <v>374</v>
      </c>
      <c r="C112" s="55">
        <v>1841969.56</v>
      </c>
      <c r="D112" s="57">
        <f t="shared" si="0"/>
        <v>3.5274590228612797E-2</v>
      </c>
      <c r="E112" s="56"/>
    </row>
    <row r="113" spans="1:5" x14ac:dyDescent="0.2">
      <c r="A113" s="54">
        <v>5126</v>
      </c>
      <c r="B113" s="51" t="s">
        <v>375</v>
      </c>
      <c r="C113" s="55">
        <v>1869413.88</v>
      </c>
      <c r="D113" s="57">
        <f t="shared" si="0"/>
        <v>3.5800161966129958E-2</v>
      </c>
      <c r="E113" s="56"/>
    </row>
    <row r="114" spans="1:5" x14ac:dyDescent="0.2">
      <c r="A114" s="54">
        <v>5127</v>
      </c>
      <c r="B114" s="51" t="s">
        <v>376</v>
      </c>
      <c r="C114" s="55">
        <v>411156.54</v>
      </c>
      <c r="D114" s="57">
        <f t="shared" si="0"/>
        <v>7.8738426428253492E-3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1083291.28</v>
      </c>
      <c r="D116" s="57">
        <f t="shared" si="0"/>
        <v>2.0745541527966104E-2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16389262.640000001</v>
      </c>
      <c r="D117" s="57">
        <f t="shared" si="0"/>
        <v>0.31386214860961803</v>
      </c>
      <c r="E117" s="56"/>
    </row>
    <row r="118" spans="1:5" ht="78.75" x14ac:dyDescent="0.2">
      <c r="A118" s="54">
        <v>5131</v>
      </c>
      <c r="B118" s="51" t="s">
        <v>380</v>
      </c>
      <c r="C118" s="55">
        <v>10611000.140000001</v>
      </c>
      <c r="D118" s="57">
        <f t="shared" si="0"/>
        <v>0.20320568264670619</v>
      </c>
      <c r="E118" s="166" t="s">
        <v>685</v>
      </c>
    </row>
    <row r="119" spans="1:5" x14ac:dyDescent="0.2">
      <c r="A119" s="54">
        <v>5132</v>
      </c>
      <c r="B119" s="51" t="s">
        <v>381</v>
      </c>
      <c r="C119" s="55">
        <v>587590.31999999995</v>
      </c>
      <c r="D119" s="57">
        <f t="shared" si="0"/>
        <v>1.1252633165283939E-2</v>
      </c>
      <c r="E119" s="56"/>
    </row>
    <row r="120" spans="1:5" x14ac:dyDescent="0.2">
      <c r="A120" s="54">
        <v>5133</v>
      </c>
      <c r="B120" s="51" t="s">
        <v>382</v>
      </c>
      <c r="C120" s="55">
        <v>577468.34</v>
      </c>
      <c r="D120" s="57">
        <f t="shared" si="0"/>
        <v>1.1058792450129985E-2</v>
      </c>
      <c r="E120" s="56"/>
    </row>
    <row r="121" spans="1:5" x14ac:dyDescent="0.2">
      <c r="A121" s="54">
        <v>5134</v>
      </c>
      <c r="B121" s="51" t="s">
        <v>383</v>
      </c>
      <c r="C121" s="55">
        <v>483627.16</v>
      </c>
      <c r="D121" s="57">
        <f t="shared" si="0"/>
        <v>9.2616893693008451E-3</v>
      </c>
      <c r="E121" s="56"/>
    </row>
    <row r="122" spans="1:5" x14ac:dyDescent="0.2">
      <c r="A122" s="54">
        <v>5135</v>
      </c>
      <c r="B122" s="51" t="s">
        <v>384</v>
      </c>
      <c r="C122" s="55">
        <v>608342.49</v>
      </c>
      <c r="D122" s="57">
        <f t="shared" si="0"/>
        <v>1.165004705800023E-2</v>
      </c>
      <c r="E122" s="56"/>
    </row>
    <row r="123" spans="1:5" x14ac:dyDescent="0.2">
      <c r="A123" s="54">
        <v>5136</v>
      </c>
      <c r="B123" s="51" t="s">
        <v>385</v>
      </c>
      <c r="C123" s="55">
        <v>41425.83</v>
      </c>
      <c r="D123" s="57">
        <f t="shared" si="0"/>
        <v>7.9332428171623799E-4</v>
      </c>
      <c r="E123" s="56"/>
    </row>
    <row r="124" spans="1:5" x14ac:dyDescent="0.2">
      <c r="A124" s="54">
        <v>5137</v>
      </c>
      <c r="B124" s="51" t="s">
        <v>386</v>
      </c>
      <c r="C124" s="55">
        <v>27411.91</v>
      </c>
      <c r="D124" s="57">
        <f t="shared" si="0"/>
        <v>5.2495107065374811E-4</v>
      </c>
      <c r="E124" s="56"/>
    </row>
    <row r="125" spans="1:5" x14ac:dyDescent="0.2">
      <c r="A125" s="54">
        <v>5138</v>
      </c>
      <c r="B125" s="51" t="s">
        <v>387</v>
      </c>
      <c r="C125" s="55">
        <v>89877.54</v>
      </c>
      <c r="D125" s="57">
        <f t="shared" si="0"/>
        <v>1.7211974959324276E-3</v>
      </c>
      <c r="E125" s="56"/>
    </row>
    <row r="126" spans="1:5" x14ac:dyDescent="0.2">
      <c r="A126" s="54">
        <v>5139</v>
      </c>
      <c r="B126" s="51" t="s">
        <v>388</v>
      </c>
      <c r="C126" s="55">
        <v>3362518.91</v>
      </c>
      <c r="D126" s="57">
        <f t="shared" si="0"/>
        <v>6.4393831071894447E-2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225000</v>
      </c>
      <c r="D127" s="57">
        <f t="shared" si="0"/>
        <v>4.3088566574563149E-3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225000</v>
      </c>
      <c r="D131" s="57">
        <f t="shared" si="0"/>
        <v>4.3088566574563149E-3</v>
      </c>
      <c r="E131" s="56"/>
    </row>
    <row r="132" spans="1:5" x14ac:dyDescent="0.2">
      <c r="A132" s="54">
        <v>5221</v>
      </c>
      <c r="B132" s="51" t="s">
        <v>394</v>
      </c>
      <c r="C132" s="55">
        <v>225000</v>
      </c>
      <c r="D132" s="57">
        <f t="shared" si="0"/>
        <v>4.3088566574563149E-3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2380333.02</v>
      </c>
      <c r="D185" s="57">
        <f t="shared" si="1"/>
        <v>4.5584505689733761E-2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2380333.02</v>
      </c>
      <c r="D186" s="57">
        <f t="shared" si="1"/>
        <v>4.5584505689733761E-2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663.75</v>
      </c>
      <c r="D189" s="57">
        <f t="shared" si="1"/>
        <v>1.271112713949613E-5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2195267.9300000002</v>
      </c>
      <c r="D191" s="57">
        <f t="shared" si="1"/>
        <v>4.2040421489248199E-2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184401.34</v>
      </c>
      <c r="D193" s="57">
        <f t="shared" si="1"/>
        <v>3.5313730733460688E-3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31496062992125984" top="0.35433070866141736" bottom="0.35433070866141736" header="0.31496062992125984" footer="0.31496062992125984"/>
  <pageSetup scale="7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9" sqref="A29:XFD4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7" t="s">
        <v>672</v>
      </c>
      <c r="B1" s="177"/>
      <c r="C1" s="177"/>
      <c r="D1" s="27" t="s">
        <v>617</v>
      </c>
      <c r="E1" s="28">
        <v>2022</v>
      </c>
    </row>
    <row r="2" spans="1:5" ht="18.95" customHeight="1" x14ac:dyDescent="0.2">
      <c r="A2" s="177" t="s">
        <v>623</v>
      </c>
      <c r="B2" s="177"/>
      <c r="C2" s="177"/>
      <c r="D2" s="27" t="s">
        <v>618</v>
      </c>
      <c r="E2" s="28" t="s">
        <v>620</v>
      </c>
    </row>
    <row r="3" spans="1:5" ht="18.95" customHeight="1" x14ac:dyDescent="0.2">
      <c r="A3" s="177" t="s">
        <v>673</v>
      </c>
      <c r="B3" s="177"/>
      <c r="C3" s="177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139098132.74000001</v>
      </c>
    </row>
    <row r="9" spans="1:5" x14ac:dyDescent="0.2">
      <c r="A9" s="33">
        <v>3120</v>
      </c>
      <c r="B9" s="29" t="s">
        <v>469</v>
      </c>
      <c r="C9" s="34">
        <v>704552.5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7854214.5099999998</v>
      </c>
    </row>
    <row r="15" spans="1:5" x14ac:dyDescent="0.2">
      <c r="A15" s="33">
        <v>3220</v>
      </c>
      <c r="B15" s="29" t="s">
        <v>473</v>
      </c>
      <c r="C15" s="34">
        <v>-33171340.52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0" spans="1:3" s="130" customFormat="1" x14ac:dyDescent="0.2"/>
    <row r="31" spans="1:3" s="130" customFormat="1" x14ac:dyDescent="0.2"/>
    <row r="32" spans="1:3" s="13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4"/>
  <sheetViews>
    <sheetView topLeftCell="A112" workbookViewId="0">
      <selection activeCell="A129" sqref="A129:XFD14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7" t="s">
        <v>672</v>
      </c>
      <c r="B1" s="177"/>
      <c r="C1" s="177"/>
      <c r="D1" s="27" t="s">
        <v>617</v>
      </c>
      <c r="E1" s="28">
        <v>2022</v>
      </c>
    </row>
    <row r="2" spans="1:5" s="35" customFormat="1" ht="18.95" customHeight="1" x14ac:dyDescent="0.25">
      <c r="A2" s="177" t="s">
        <v>624</v>
      </c>
      <c r="B2" s="177"/>
      <c r="C2" s="177"/>
      <c r="D2" s="27" t="s">
        <v>618</v>
      </c>
      <c r="E2" s="28" t="s">
        <v>620</v>
      </c>
    </row>
    <row r="3" spans="1:5" s="35" customFormat="1" ht="18.95" customHeight="1" x14ac:dyDescent="0.25">
      <c r="A3" s="177" t="s">
        <v>673</v>
      </c>
      <c r="B3" s="177"/>
      <c r="C3" s="177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5980405.8200000003</v>
      </c>
      <c r="D9" s="34">
        <v>3857987.62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18141878.539999999</v>
      </c>
      <c r="D11" s="34">
        <v>16965749.870000001</v>
      </c>
    </row>
    <row r="12" spans="1:5" x14ac:dyDescent="0.2">
      <c r="A12" s="33">
        <v>1115</v>
      </c>
      <c r="B12" s="29" t="s">
        <v>198</v>
      </c>
      <c r="C12" s="34">
        <v>3482893.79</v>
      </c>
      <c r="D12" s="34">
        <v>1733328.17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27605178.149999999</v>
      </c>
      <c r="D15" s="135">
        <f>SUM(D8:D14)</f>
        <v>22557065.660000004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1614799.3900000001</v>
      </c>
      <c r="D28" s="135">
        <f>SUM(D29:D36)</f>
        <v>1614799.3900000001</v>
      </c>
      <c r="E28" s="130"/>
    </row>
    <row r="29" spans="1:5" x14ac:dyDescent="0.2">
      <c r="A29" s="33">
        <v>1241</v>
      </c>
      <c r="B29" s="29" t="s">
        <v>239</v>
      </c>
      <c r="C29" s="34">
        <v>1085431.8700000001</v>
      </c>
      <c r="D29" s="132">
        <v>1085431.8700000001</v>
      </c>
      <c r="E29" s="130"/>
    </row>
    <row r="30" spans="1:5" x14ac:dyDescent="0.2">
      <c r="A30" s="33">
        <v>1242</v>
      </c>
      <c r="B30" s="29" t="s">
        <v>240</v>
      </c>
      <c r="C30" s="34">
        <v>11365.52</v>
      </c>
      <c r="D30" s="132">
        <v>11365.52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518002</v>
      </c>
      <c r="D34" s="132">
        <v>518002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2521850.9500000002</v>
      </c>
      <c r="D37" s="135">
        <f>SUM(D38:D42)</f>
        <v>2521850.9500000002</v>
      </c>
      <c r="E37" s="134"/>
    </row>
    <row r="38" spans="1:5" x14ac:dyDescent="0.2">
      <c r="A38" s="33">
        <v>1251</v>
      </c>
      <c r="B38" s="29" t="s">
        <v>249</v>
      </c>
      <c r="C38" s="34">
        <v>2521850.9500000002</v>
      </c>
      <c r="D38" s="132">
        <v>2521850.9500000002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4136650.3400000003</v>
      </c>
      <c r="D43" s="135">
        <f>D20+D28+D37</f>
        <v>4136650.3400000003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7854214.5099999998</v>
      </c>
      <c r="D47" s="135">
        <v>9065325.3800000008</v>
      </c>
    </row>
    <row r="48" spans="1:5" x14ac:dyDescent="0.2">
      <c r="A48" s="131"/>
      <c r="B48" s="136" t="s">
        <v>629</v>
      </c>
      <c r="C48" s="135">
        <f>C51+C63+C95+C98+C49</f>
        <v>2483048.9500000002</v>
      </c>
      <c r="D48" s="135">
        <f>D51+D63+D95+D98+D49</f>
        <v>51608.259999999995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2380333.02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2380333.02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663.75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2195267.9300000002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184401.34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102715.93</v>
      </c>
      <c r="D98" s="135">
        <f>SUM(D99:D103)</f>
        <v>51608.259999999995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80466.67</v>
      </c>
      <c r="D100" s="132">
        <v>18280.259999999998</v>
      </c>
    </row>
    <row r="101" spans="1:4" x14ac:dyDescent="0.2">
      <c r="A101" s="131">
        <v>2112</v>
      </c>
      <c r="B101" s="130" t="s">
        <v>645</v>
      </c>
      <c r="C101" s="132">
        <v>22249.26</v>
      </c>
      <c r="D101" s="132">
        <v>33328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10337263.460000001</v>
      </c>
      <c r="D126" s="135">
        <f>D47+D48+D104-D110-D113</f>
        <v>9116933.6400000006</v>
      </c>
    </row>
    <row r="129" spans="2:2" s="130" customFormat="1" x14ac:dyDescent="0.2">
      <c r="B129" s="130" t="s">
        <v>637</v>
      </c>
    </row>
    <row r="130" spans="2:2" s="130" customFormat="1" x14ac:dyDescent="0.2"/>
    <row r="131" spans="2:2" s="130" customFormat="1" x14ac:dyDescent="0.2"/>
    <row r="132" spans="2:2" s="130" customFormat="1" x14ac:dyDescent="0.2"/>
    <row r="133" spans="2:2" s="130" customFormat="1" x14ac:dyDescent="0.2"/>
    <row r="134" spans="2:2" s="130" customFormat="1" x14ac:dyDescent="0.2"/>
    <row r="135" spans="2:2" s="20" customFormat="1" x14ac:dyDescent="0.2"/>
    <row r="136" spans="2:2" s="20" customFormat="1" x14ac:dyDescent="0.2"/>
    <row r="137" spans="2:2" s="20" customFormat="1" x14ac:dyDescent="0.2"/>
    <row r="138" spans="2:2" s="20" customFormat="1" x14ac:dyDescent="0.2"/>
    <row r="139" spans="2:2" s="20" customFormat="1" x14ac:dyDescent="0.2"/>
    <row r="140" spans="2:2" s="20" customFormat="1" x14ac:dyDescent="0.2"/>
    <row r="141" spans="2:2" s="20" customFormat="1" x14ac:dyDescent="0.2"/>
    <row r="142" spans="2:2" s="20" customFormat="1" x14ac:dyDescent="0.2"/>
    <row r="143" spans="2:2" s="20" customFormat="1" x14ac:dyDescent="0.2"/>
    <row r="144" spans="2:2" s="130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31496062992125984" top="0.35433070866141736" bottom="0.35433070866141736" header="0.31496062992125984" footer="0.31496062992125984"/>
  <pageSetup scale="7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2023-01-25T21:42:31Z</cp:lastPrinted>
  <dcterms:created xsi:type="dcterms:W3CDTF">2012-12-11T20:36:24Z</dcterms:created>
  <dcterms:modified xsi:type="dcterms:W3CDTF">2023-01-25T22:04:32Z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